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tcp\BureauBusTradePract\TradePracticesSection\UnfairSales\USA FORMS\"/>
    </mc:Choice>
  </mc:AlternateContent>
  <bookViews>
    <workbookView xWindow="0" yWindow="1545" windowWidth="15195" windowHeight="8670" tabRatio="810"/>
  </bookViews>
  <sheets>
    <sheet name="Standard Min. Markup Worksheet" sheetId="4" r:id="rId1"/>
  </sheets>
  <calcPr calcId="162913"/>
</workbook>
</file>

<file path=xl/calcChain.xml><?xml version="1.0" encoding="utf-8"?>
<calcChain xmlns="http://schemas.openxmlformats.org/spreadsheetml/2006/main">
  <c r="C24" i="4" l="1"/>
  <c r="C25" i="4" s="1"/>
  <c r="C26" i="4" s="1"/>
  <c r="C36" i="4"/>
  <c r="C37" i="4" s="1"/>
  <c r="C38" i="4" s="1"/>
  <c r="C45" i="4"/>
  <c r="C46" i="4" s="1"/>
  <c r="C14" i="4"/>
  <c r="C15" i="4" s="1"/>
  <c r="C47" i="4" l="1"/>
  <c r="F42" i="4" s="1"/>
  <c r="C16" i="4"/>
  <c r="F20" i="4" s="1"/>
  <c r="H30" i="4" s="1"/>
</calcChain>
</file>

<file path=xl/sharedStrings.xml><?xml version="1.0" encoding="utf-8"?>
<sst xmlns="http://schemas.openxmlformats.org/spreadsheetml/2006/main" count="65" uniqueCount="48">
  <si>
    <t>State Tax</t>
  </si>
  <si>
    <t>Inspection Fee</t>
  </si>
  <si>
    <t>Subtotal</t>
  </si>
  <si>
    <t>Statutory "Cost"</t>
  </si>
  <si>
    <t>Transportation (estimated)</t>
  </si>
  <si>
    <r>
      <t xml:space="preserve">Average Posted Terminal Price (APTP) </t>
    </r>
    <r>
      <rPr>
        <b/>
        <vertAlign val="superscript"/>
        <sz val="12"/>
        <rFont val="Arial"/>
        <family val="2"/>
      </rPr>
      <t>2</t>
    </r>
  </si>
  <si>
    <r>
      <t xml:space="preserve">Federal Tax </t>
    </r>
    <r>
      <rPr>
        <vertAlign val="superscript"/>
        <sz val="12"/>
        <rFont val="Arial"/>
        <family val="2"/>
      </rPr>
      <t>4</t>
    </r>
  </si>
  <si>
    <r>
      <t xml:space="preserve">9.18% Markup </t>
    </r>
    <r>
      <rPr>
        <vertAlign val="superscript"/>
        <sz val="12"/>
        <rFont val="Arial"/>
        <family val="2"/>
      </rPr>
      <t>5</t>
    </r>
  </si>
  <si>
    <r>
      <t xml:space="preserve">6% markup </t>
    </r>
    <r>
      <rPr>
        <vertAlign val="superscript"/>
        <sz val="12"/>
        <rFont val="Arial"/>
        <family val="2"/>
      </rPr>
      <t>8</t>
    </r>
  </si>
  <si>
    <t>Product:  U87E10</t>
  </si>
  <si>
    <t>Invoice or Replacement Cost:</t>
  </si>
  <si>
    <t>STATUTORY LEGAL MINIMUM RETAIL SELLING PRICE</t>
  </si>
  <si>
    <r>
      <t xml:space="preserve">The </t>
    </r>
    <r>
      <rPr>
        <b/>
        <i/>
        <u/>
        <sz val="10"/>
        <rFont val="Arial"/>
        <family val="2"/>
      </rPr>
      <t>LESSER</t>
    </r>
    <r>
      <rPr>
        <sz val="10"/>
        <rFont val="Arial"/>
        <family val="2"/>
      </rPr>
      <t xml:space="preserve"> </t>
    </r>
    <r>
      <rPr>
        <b/>
        <sz val="10"/>
        <rFont val="Arial"/>
        <family val="2"/>
      </rPr>
      <t>of 1 and 2:</t>
    </r>
  </si>
  <si>
    <r>
      <t xml:space="preserve">The </t>
    </r>
    <r>
      <rPr>
        <b/>
        <i/>
        <u/>
        <sz val="10"/>
        <rFont val="Arial"/>
        <family val="2"/>
      </rPr>
      <t>LESSER</t>
    </r>
    <r>
      <rPr>
        <b/>
        <sz val="10"/>
        <rFont val="Arial"/>
        <family val="2"/>
      </rPr>
      <t xml:space="preserve"> of 3 and 4:</t>
    </r>
  </si>
  <si>
    <t>STEP 6</t>
  </si>
  <si>
    <t>STEP 5</t>
  </si>
  <si>
    <t>STEP 7</t>
  </si>
  <si>
    <r>
      <t xml:space="preserve">The </t>
    </r>
    <r>
      <rPr>
        <b/>
        <i/>
        <u/>
        <sz val="9"/>
        <rFont val="Arial"/>
        <family val="2"/>
      </rPr>
      <t>GREATER</t>
    </r>
    <r>
      <rPr>
        <b/>
        <sz val="9"/>
        <rFont val="Arial"/>
        <family val="2"/>
      </rPr>
      <t xml:space="preserve"> of 5 or 6</t>
    </r>
  </si>
  <si>
    <t>Step 1</t>
  </si>
  <si>
    <t>Step 2</t>
  </si>
  <si>
    <t>Step 3</t>
  </si>
  <si>
    <t>Step 4</t>
  </si>
  <si>
    <t>The lesser of Steps 1 and 2:</t>
  </si>
  <si>
    <t>The lesser of Steps 3 and 4:</t>
  </si>
  <si>
    <r>
      <t xml:space="preserve">Terminal:  Madison </t>
    </r>
    <r>
      <rPr>
        <b/>
        <vertAlign val="superscript"/>
        <sz val="12"/>
        <rFont val="Arial"/>
        <family val="2"/>
      </rPr>
      <t>2</t>
    </r>
  </si>
  <si>
    <r>
      <t xml:space="preserve">Federal Tax </t>
    </r>
    <r>
      <rPr>
        <vertAlign val="superscript"/>
        <sz val="12"/>
        <rFont val="Arial"/>
        <family val="2"/>
      </rPr>
      <t xml:space="preserve">4 </t>
    </r>
  </si>
  <si>
    <r>
      <t>Federal Tax</t>
    </r>
    <r>
      <rPr>
        <vertAlign val="superscript"/>
        <sz val="12"/>
        <rFont val="Arial"/>
        <family val="2"/>
      </rPr>
      <t xml:space="preserve"> 4</t>
    </r>
  </si>
  <si>
    <r>
      <t>Note 5:</t>
    </r>
    <r>
      <rPr>
        <sz val="10"/>
        <rFont val="Arial"/>
        <family val="2"/>
      </rPr>
      <t xml:space="preserve"> For step 1 and 2, the markup on APTP is 9.18%. </t>
    </r>
  </si>
  <si>
    <r>
      <t>Instructions:</t>
    </r>
    <r>
      <rPr>
        <sz val="10"/>
        <rFont val="Arial"/>
        <family val="2"/>
      </rPr>
      <t xml:space="preserve">
Fill in yellow highlighted areas</t>
    </r>
  </si>
  <si>
    <r>
      <t>Note 7:</t>
    </r>
    <r>
      <rPr>
        <b/>
        <sz val="10"/>
        <rFont val="Arial"/>
        <family val="2"/>
      </rPr>
      <t xml:space="preserve">  </t>
    </r>
    <r>
      <rPr>
        <sz val="10"/>
        <rFont val="Arial"/>
        <family val="2"/>
      </rPr>
      <t>Invoice cost is what you actually paid for product from your supplier (within 10 days).</t>
    </r>
  </si>
  <si>
    <r>
      <t xml:space="preserve">APTP can be found at the website below </t>
    </r>
    <r>
      <rPr>
        <b/>
        <vertAlign val="superscript"/>
        <sz val="9"/>
        <rFont val="Arial"/>
        <family val="2"/>
      </rPr>
      <t>10</t>
    </r>
    <r>
      <rPr>
        <b/>
        <sz val="9"/>
        <rFont val="Arial"/>
        <family val="2"/>
      </rPr>
      <t xml:space="preserve">:    </t>
    </r>
  </si>
  <si>
    <r>
      <t>Note 9:</t>
    </r>
    <r>
      <rPr>
        <sz val="10"/>
        <rFont val="Arial"/>
        <family val="2"/>
      </rPr>
      <t xml:space="preserve"> For the complete definition of "Replacement Cost", please see Wis. Stat. s. 100.30 (2) (d).  </t>
    </r>
  </si>
  <si>
    <r>
      <t>Note 8:</t>
    </r>
    <r>
      <rPr>
        <sz val="10"/>
        <rFont val="Arial"/>
        <family val="2"/>
      </rPr>
      <t xml:space="preserve"> For step 3 and 4, the markup on invoice cost / replacement cost is 6%, for sales at retail where the seller is </t>
    </r>
    <r>
      <rPr>
        <u/>
        <sz val="10"/>
        <rFont val="Arial"/>
        <family val="2"/>
      </rPr>
      <t>not</t>
    </r>
    <r>
      <rPr>
        <sz val="10"/>
        <rFont val="Arial"/>
        <family val="2"/>
      </rPr>
      <t xml:space="preserve"> a "refiner" or "wholesaler of motor vehicle fuel".  It is assumed that the 3% wholesale markup is included in your invoice cost.  For sales at retail where the seller </t>
    </r>
    <r>
      <rPr>
        <b/>
        <u/>
        <sz val="10"/>
        <rFont val="Arial"/>
        <family val="2"/>
      </rPr>
      <t>is</t>
    </r>
    <r>
      <rPr>
        <sz val="10"/>
        <rFont val="Arial"/>
        <family val="2"/>
      </rPr>
      <t xml:space="preserve"> a "refiner" or "wholesaler of motor vehicle fuel", the seller must use a 9.18% markup.  (This is because the law requires a wholesale 3% markup and a 6% retail markup compounded to a 9.18% markup).  For more information, see the definitions of "cost to retailer" for motor vehicle fuel under Wis. Stat. s. 100.30 (2) (am) 1m a to e.    </t>
    </r>
  </si>
  <si>
    <r>
      <t>Note 1:</t>
    </r>
    <r>
      <rPr>
        <sz val="10"/>
        <rFont val="Arial"/>
        <family val="2"/>
      </rPr>
      <t xml:space="preserve">  The above calculations are based on the day of retail sale (the day for which you are trying to determine the statutory legal price). For more information, see the definition of "determination date" in Wis. Stat. s. 100.30 (2) (cg).</t>
    </r>
  </si>
  <si>
    <r>
      <t>Note 6:</t>
    </r>
    <r>
      <rPr>
        <sz val="10"/>
        <rFont val="Arial"/>
        <family val="2"/>
      </rPr>
      <t xml:space="preserve"> For Step 2, The "APTP on day of last purchase" means the day you actually pulled product.  BUT, that must be within 10 days prior to the day of the retail sale. For more information, see the definition of "determination date" in Wis. Stat. s. 100.30 (2) (cg).</t>
    </r>
  </si>
  <si>
    <r>
      <t xml:space="preserve">Invoice (before taxes) </t>
    </r>
    <r>
      <rPr>
        <vertAlign val="superscript"/>
        <sz val="12"/>
        <rFont val="Arial"/>
        <family val="2"/>
      </rPr>
      <t xml:space="preserve"> </t>
    </r>
    <r>
      <rPr>
        <b/>
        <sz val="9"/>
        <rFont val="Arial"/>
        <family val="2"/>
      </rPr>
      <t xml:space="preserve">(example) </t>
    </r>
    <r>
      <rPr>
        <b/>
        <vertAlign val="superscript"/>
        <sz val="11"/>
        <rFont val="Arial"/>
        <family val="2"/>
      </rPr>
      <t>7</t>
    </r>
  </si>
  <si>
    <r>
      <t xml:space="preserve">Replacement cost  </t>
    </r>
    <r>
      <rPr>
        <b/>
        <sz val="9"/>
        <rFont val="Arial"/>
        <family val="2"/>
      </rPr>
      <t>(example)</t>
    </r>
    <r>
      <rPr>
        <b/>
        <sz val="12"/>
        <rFont val="Arial"/>
        <family val="2"/>
      </rPr>
      <t xml:space="preserve"> </t>
    </r>
    <r>
      <rPr>
        <b/>
        <vertAlign val="superscript"/>
        <sz val="11"/>
        <rFont val="Arial"/>
        <family val="2"/>
      </rPr>
      <t>9</t>
    </r>
  </si>
  <si>
    <t>Retail Sale:  2/21/2017</t>
  </si>
  <si>
    <r>
      <t>Note 3</t>
    </r>
    <r>
      <rPr>
        <sz val="10"/>
        <rFont val="Arial"/>
        <family val="2"/>
      </rPr>
      <t xml:space="preserve">: Important to remember that this first calculation is based on: the </t>
    </r>
    <r>
      <rPr>
        <u/>
        <sz val="10"/>
        <rFont val="Arial"/>
        <family val="2"/>
      </rPr>
      <t>APTP ON THE DAY BEFORE</t>
    </r>
    <r>
      <rPr>
        <sz val="10"/>
        <rFont val="Arial"/>
        <family val="2"/>
      </rPr>
      <t xml:space="preserve"> the retail sale.  For more information, see the definition of "determination date" in Wis. Stat. s. 100.30 (2) (cg).</t>
    </r>
  </si>
  <si>
    <r>
      <t>Note 4:</t>
    </r>
    <r>
      <rPr>
        <b/>
        <sz val="10"/>
        <rFont val="Arial"/>
        <family val="2"/>
      </rPr>
      <t xml:space="preserve"> T</t>
    </r>
    <r>
      <rPr>
        <sz val="10"/>
        <rFont val="Arial"/>
        <family val="2"/>
      </rPr>
      <t xml:space="preserve">his is the standard Federal tax rate as of 2/21/2017. This tax rate is applicable to E10, RFG and conventional gasoline.   </t>
    </r>
  </si>
  <si>
    <r>
      <t>Note 10:</t>
    </r>
    <r>
      <rPr>
        <b/>
        <sz val="10"/>
        <rFont val="Arial"/>
        <family val="2"/>
      </rPr>
      <t xml:space="preserve"> Finding the APTP for other types of fuel:  </t>
    </r>
    <r>
      <rPr>
        <sz val="10"/>
        <rFont val="Arial"/>
        <family val="2"/>
      </rPr>
      <t xml:space="preserve">If there is not an average rack price listed for the exact product that you are selling, you may use either (1) the APTP at the next closest termial offering your product, or (2) use the APTP for the product most similar at the nearest termal.  For more information see Wis. Adm. Code, s. ATCP 105.22.  </t>
    </r>
  </si>
  <si>
    <t>Calculating "Cost to Retailer" for Motor Vehicle Fuel</t>
  </si>
  <si>
    <t xml:space="preserve">If you have any questions, you may contact us directly:  Kevin LeRoy @ (608) 224-4925 or Nadine Acker @ (608) 224-4989. </t>
  </si>
  <si>
    <t>http://old.axxispetro.com/download/wisconsin-cta.txt</t>
  </si>
  <si>
    <r>
      <t>Average Posted Rack Price on day before retail sale</t>
    </r>
    <r>
      <rPr>
        <b/>
        <sz val="9"/>
        <rFont val="Arial"/>
        <family val="2"/>
      </rPr>
      <t xml:space="preserve"> </t>
    </r>
    <r>
      <rPr>
        <vertAlign val="superscript"/>
        <sz val="11"/>
        <rFont val="Arial"/>
        <family val="2"/>
      </rPr>
      <t>3</t>
    </r>
  </si>
  <si>
    <r>
      <t>Average Posted Rack Price on day of last purchase</t>
    </r>
    <r>
      <rPr>
        <b/>
        <sz val="9"/>
        <rFont val="Arial"/>
        <family val="2"/>
      </rPr>
      <t xml:space="preserve"> </t>
    </r>
    <r>
      <rPr>
        <b/>
        <vertAlign val="superscript"/>
        <sz val="11"/>
        <rFont val="Arial"/>
        <family val="2"/>
      </rPr>
      <t>6</t>
    </r>
  </si>
  <si>
    <t>APTP</t>
  </si>
  <si>
    <r>
      <t>Note 2:</t>
    </r>
    <r>
      <rPr>
        <sz val="10"/>
        <rFont val="Arial"/>
        <family val="2"/>
      </rPr>
      <t xml:space="preserve">  The average posted rack price must be from the terminal </t>
    </r>
    <r>
      <rPr>
        <u/>
        <sz val="10"/>
        <rFont val="Arial"/>
        <family val="2"/>
      </rPr>
      <t>CLOSEST</t>
    </r>
    <r>
      <rPr>
        <sz val="10"/>
        <rFont val="Arial"/>
        <family val="2"/>
      </rPr>
      <t xml:space="preserve"> to the location of the retail sale.  It is </t>
    </r>
    <r>
      <rPr>
        <u/>
        <sz val="10"/>
        <rFont val="Arial"/>
        <family val="2"/>
      </rPr>
      <t>NOT</t>
    </r>
    <r>
      <rPr>
        <sz val="10"/>
        <rFont val="Arial"/>
        <family val="2"/>
      </rPr>
      <t xml:space="preserve"> based on the terminal from which you pull product, but from the </t>
    </r>
    <r>
      <rPr>
        <u/>
        <sz val="10"/>
        <rFont val="Arial"/>
        <family val="2"/>
      </rPr>
      <t>CLOSEST</t>
    </r>
    <r>
      <rPr>
        <sz val="10"/>
        <rFont val="Arial"/>
        <family val="2"/>
      </rPr>
      <t xml:space="preserve"> terminal based on straight line distance.  That </t>
    </r>
    <r>
      <rPr>
        <u/>
        <sz val="10"/>
        <rFont val="Arial"/>
        <family val="2"/>
      </rPr>
      <t>CLOSEST</t>
    </r>
    <r>
      <rPr>
        <sz val="10"/>
        <rFont val="Arial"/>
        <family val="2"/>
      </rPr>
      <t xml:space="preserve"> terminal can be outside of Wisconsin.  For more information, see Wis. Adm. Code s. ATCP 105.21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</si>
</sst>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00"/>
    <numFmt numFmtId="165" formatCode="_(* #,##0.0000_);_(* \(#,##0.0000\);_(* &quot;-&quot;??_);_(@_)"/>
    <numFmt numFmtId="166" formatCode="0.0000"/>
    <numFmt numFmtId="167" formatCode="_([$€-2]* #,##0.00_);_([$€-2]* \(#,##0.00\);_([$€-2]* &quot;-&quot;??_)"/>
  </numFmts>
  <fonts count="24" x14ac:knownFonts="1">
    <font>
      <sz val="10"/>
      <name val="Arial"/>
    </font>
    <font>
      <sz val="10"/>
      <name val="Arial"/>
      <family val="2"/>
    </font>
    <font>
      <b/>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name val="Arial"/>
      <family val="2"/>
    </font>
    <font>
      <i/>
      <sz val="10"/>
      <name val="Arial"/>
      <family val="2"/>
    </font>
    <font>
      <b/>
      <sz val="9"/>
      <name val="Arial"/>
      <family val="2"/>
    </font>
    <font>
      <b/>
      <vertAlign val="superscript"/>
      <sz val="12"/>
      <name val="Arial"/>
      <family val="2"/>
    </font>
    <font>
      <b/>
      <vertAlign val="superscript"/>
      <sz val="11"/>
      <name val="Arial"/>
      <family val="2"/>
    </font>
    <font>
      <b/>
      <u val="doubleAccounting"/>
      <sz val="12"/>
      <name val="Arial"/>
      <family val="2"/>
    </font>
    <font>
      <sz val="10"/>
      <color indexed="12"/>
      <name val="Arial"/>
      <family val="2"/>
    </font>
    <font>
      <sz val="9"/>
      <name val="Arial"/>
      <family val="2"/>
    </font>
    <font>
      <vertAlign val="superscript"/>
      <sz val="11"/>
      <name val="Arial"/>
      <family val="2"/>
    </font>
    <font>
      <u/>
      <sz val="10"/>
      <name val="Arial"/>
      <family val="2"/>
    </font>
    <font>
      <b/>
      <sz val="11"/>
      <name val="Arial"/>
      <family val="2"/>
    </font>
    <font>
      <b/>
      <sz val="12"/>
      <name val="Arial"/>
      <family val="2"/>
    </font>
    <font>
      <b/>
      <i/>
      <u/>
      <sz val="10"/>
      <name val="Arial"/>
      <family val="2"/>
    </font>
    <font>
      <b/>
      <i/>
      <u/>
      <sz val="9"/>
      <name val="Arial"/>
      <family val="2"/>
    </font>
    <font>
      <b/>
      <u/>
      <sz val="10"/>
      <name val="Arial"/>
      <family val="2"/>
    </font>
    <font>
      <b/>
      <sz val="20"/>
      <name val="Arial"/>
      <family val="2"/>
    </font>
    <font>
      <b/>
      <vertAlign val="superscript"/>
      <sz val="9"/>
      <name val="Arial"/>
      <family val="2"/>
    </font>
  </fonts>
  <fills count="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s>
  <borders count="19">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0">
    <xf numFmtId="0" fontId="0" fillId="0" borderId="0" xfId="0"/>
    <xf numFmtId="0" fontId="0" fillId="0" borderId="0" xfId="0" applyBorder="1" applyAlignment="1"/>
    <xf numFmtId="0" fontId="2" fillId="0" borderId="0" xfId="0" applyFont="1" applyBorder="1" applyAlignment="1"/>
    <xf numFmtId="165" fontId="0" fillId="0" borderId="0" xfId="1" applyNumberFormat="1" applyFont="1" applyBorder="1" applyAlignment="1"/>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xf numFmtId="14" fontId="3" fillId="0" borderId="0" xfId="0" applyNumberFormat="1" applyFont="1" applyBorder="1" applyAlignment="1"/>
    <xf numFmtId="165" fontId="3" fillId="0" borderId="0" xfId="1" applyNumberFormat="1" applyFont="1" applyBorder="1" applyAlignment="1"/>
    <xf numFmtId="0" fontId="3" fillId="0" borderId="1" xfId="0" applyFont="1" applyBorder="1" applyAlignment="1"/>
    <xf numFmtId="165" fontId="3" fillId="0" borderId="1" xfId="1" applyNumberFormat="1" applyFont="1" applyBorder="1" applyAlignment="1"/>
    <xf numFmtId="0" fontId="4" fillId="0" borderId="2" xfId="0" applyFont="1" applyBorder="1" applyAlignment="1"/>
    <xf numFmtId="165" fontId="4" fillId="0" borderId="2" xfId="1" applyNumberFormat="1" applyFont="1" applyBorder="1" applyAlignment="1"/>
    <xf numFmtId="0" fontId="4" fillId="0" borderId="0" xfId="0" applyFont="1" applyBorder="1" applyAlignment="1"/>
    <xf numFmtId="0" fontId="0" fillId="0" borderId="0" xfId="0" applyBorder="1" applyAlignment="1">
      <alignment horizontal="center"/>
    </xf>
    <xf numFmtId="164" fontId="3" fillId="2" borderId="3" xfId="2" applyNumberFormat="1" applyFont="1" applyFill="1" applyBorder="1" applyAlignment="1"/>
    <xf numFmtId="0" fontId="8" fillId="0" borderId="0" xfId="0" applyFont="1" applyBorder="1" applyAlignment="1">
      <alignment horizontal="center" wrapText="1"/>
    </xf>
    <xf numFmtId="0" fontId="2" fillId="0" borderId="0" xfId="0" applyFont="1" applyBorder="1" applyAlignment="1">
      <alignment horizontal="center"/>
    </xf>
    <xf numFmtId="165" fontId="3" fillId="3" borderId="4" xfId="1" applyNumberFormat="1" applyFont="1" applyFill="1" applyBorder="1" applyAlignment="1" applyProtection="1">
      <alignment horizontal="right"/>
      <protection locked="0"/>
    </xf>
    <xf numFmtId="0" fontId="3" fillId="4" borderId="5" xfId="0" applyFont="1" applyFill="1" applyBorder="1" applyAlignment="1"/>
    <xf numFmtId="166" fontId="3" fillId="3" borderId="4" xfId="0" applyNumberFormat="1" applyFont="1" applyFill="1" applyBorder="1" applyAlignment="1" applyProtection="1">
      <alignment horizontal="right"/>
      <protection locked="0"/>
    </xf>
    <xf numFmtId="0" fontId="17" fillId="0" borderId="0" xfId="0" applyFont="1" applyFill="1" applyBorder="1" applyAlignment="1">
      <alignment horizontal="left"/>
    </xf>
    <xf numFmtId="0" fontId="0" fillId="4" borderId="6" xfId="0" applyFill="1" applyBorder="1" applyAlignment="1"/>
    <xf numFmtId="0" fontId="2" fillId="4" borderId="7" xfId="0" applyFont="1" applyFill="1" applyBorder="1" applyAlignment="1">
      <alignment horizontal="center"/>
    </xf>
    <xf numFmtId="14" fontId="14" fillId="0" borderId="0" xfId="0" applyNumberFormat="1" applyFont="1" applyFill="1" applyBorder="1" applyAlignment="1" applyProtection="1">
      <protection locked="0"/>
    </xf>
    <xf numFmtId="0" fontId="2" fillId="4" borderId="8" xfId="0" applyFont="1" applyFill="1" applyBorder="1" applyAlignment="1">
      <alignment horizontal="center"/>
    </xf>
    <xf numFmtId="0" fontId="0" fillId="0" borderId="9" xfId="0" applyBorder="1" applyAlignment="1"/>
    <xf numFmtId="0" fontId="8" fillId="0" borderId="10" xfId="0" applyFont="1" applyBorder="1" applyAlignment="1">
      <alignment horizontal="center" wrapText="1"/>
    </xf>
    <xf numFmtId="0" fontId="0" fillId="0" borderId="10" xfId="0" applyBorder="1" applyAlignment="1"/>
    <xf numFmtId="0" fontId="2" fillId="0" borderId="9" xfId="0" applyFont="1" applyBorder="1" applyAlignment="1"/>
    <xf numFmtId="0" fontId="2" fillId="0" borderId="10" xfId="0" applyFont="1" applyBorder="1" applyAlignment="1"/>
    <xf numFmtId="0" fontId="2" fillId="0" borderId="10" xfId="0" applyFont="1" applyFill="1" applyBorder="1" applyAlignment="1">
      <alignment horizontal="center" vertical="center"/>
    </xf>
    <xf numFmtId="0" fontId="0" fillId="0" borderId="11" xfId="0" applyBorder="1" applyAlignment="1"/>
    <xf numFmtId="0" fontId="3" fillId="0" borderId="12" xfId="0" applyFont="1" applyBorder="1" applyAlignment="1"/>
    <xf numFmtId="0" fontId="0" fillId="0" borderId="12" xfId="0" applyBorder="1" applyAlignment="1"/>
    <xf numFmtId="0" fontId="0" fillId="0" borderId="13" xfId="0" applyBorder="1" applyAlignment="1"/>
    <xf numFmtId="0" fontId="14" fillId="0" borderId="0" xfId="0" applyFont="1" applyBorder="1" applyAlignment="1">
      <alignment horizontal="center"/>
    </xf>
    <xf numFmtId="0" fontId="9" fillId="4" borderId="14" xfId="0" applyFont="1" applyFill="1" applyBorder="1" applyAlignment="1">
      <alignment horizontal="center"/>
    </xf>
    <xf numFmtId="0" fontId="7" fillId="0" borderId="0" xfId="0" applyFont="1" applyFill="1" applyBorder="1" applyAlignment="1">
      <alignment horizontal="center"/>
    </xf>
    <xf numFmtId="0" fontId="22" fillId="4" borderId="17" xfId="0" applyFont="1" applyFill="1" applyBorder="1" applyAlignment="1">
      <alignment horizontal="center" wrapText="1"/>
    </xf>
    <xf numFmtId="0" fontId="22" fillId="4" borderId="5" xfId="0" applyFont="1" applyFill="1" applyBorder="1" applyAlignment="1">
      <alignment horizontal="center" wrapText="1"/>
    </xf>
    <xf numFmtId="0" fontId="4" fillId="3" borderId="15" xfId="0" applyFont="1" applyFill="1" applyBorder="1" applyAlignment="1" applyProtection="1">
      <alignment horizontal="center" wrapText="1"/>
      <protection locked="0"/>
    </xf>
    <xf numFmtId="0" fontId="3" fillId="3" borderId="18" xfId="0" applyFont="1" applyFill="1" applyBorder="1" applyAlignment="1" applyProtection="1">
      <alignment horizontal="center" wrapText="1"/>
      <protection locked="0"/>
    </xf>
    <xf numFmtId="0" fontId="3" fillId="3" borderId="16" xfId="0" applyFont="1" applyFill="1" applyBorder="1" applyAlignment="1" applyProtection="1">
      <alignment horizontal="center" wrapText="1"/>
      <protection locked="0"/>
    </xf>
    <xf numFmtId="0" fontId="21" fillId="0" borderId="0" xfId="0" applyFont="1" applyBorder="1" applyAlignment="1">
      <alignment horizontal="left" wrapText="1"/>
    </xf>
    <xf numFmtId="0" fontId="7" fillId="0" borderId="0" xfId="0" applyFont="1" applyAlignment="1">
      <alignment horizontal="left" wrapText="1"/>
    </xf>
    <xf numFmtId="0" fontId="9" fillId="4" borderId="15" xfId="0" applyFont="1" applyFill="1" applyBorder="1" applyAlignment="1">
      <alignment horizontal="center" wrapText="1"/>
    </xf>
    <xf numFmtId="0" fontId="9" fillId="4" borderId="18" xfId="0" applyFont="1" applyFill="1" applyBorder="1" applyAlignment="1">
      <alignment horizontal="center" wrapText="1"/>
    </xf>
    <xf numFmtId="0" fontId="9" fillId="4" borderId="16" xfId="0" applyFont="1" applyFill="1" applyBorder="1" applyAlignment="1">
      <alignment horizontal="center" wrapText="1"/>
    </xf>
    <xf numFmtId="0" fontId="8" fillId="0" borderId="0" xfId="0" applyFont="1" applyBorder="1" applyAlignment="1">
      <alignment horizontal="center" wrapText="1"/>
    </xf>
    <xf numFmtId="0" fontId="8" fillId="0" borderId="10" xfId="0" applyFont="1" applyBorder="1" applyAlignment="1">
      <alignment horizontal="center" wrapText="1"/>
    </xf>
    <xf numFmtId="0" fontId="4" fillId="4" borderId="15" xfId="0" applyFont="1" applyFill="1" applyBorder="1" applyAlignment="1">
      <alignment horizontal="center"/>
    </xf>
    <xf numFmtId="0" fontId="4" fillId="4" borderId="16"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1" xfId="0" applyFont="1" applyFill="1" applyBorder="1" applyAlignment="1">
      <alignment horizontal="center"/>
    </xf>
    <xf numFmtId="0" fontId="2" fillId="4" borderId="13" xfId="0" applyFont="1" applyFill="1" applyBorder="1" applyAlignment="1">
      <alignment horizontal="center"/>
    </xf>
    <xf numFmtId="0" fontId="4" fillId="4" borderId="11" xfId="0" applyFont="1" applyFill="1" applyBorder="1" applyAlignment="1">
      <alignment horizontal="center"/>
    </xf>
    <xf numFmtId="0" fontId="4" fillId="4" borderId="13" xfId="0" applyFont="1" applyFill="1" applyBorder="1" applyAlignment="1">
      <alignment horizontal="center"/>
    </xf>
    <xf numFmtId="0" fontId="18" fillId="4" borderId="15" xfId="0" applyFont="1" applyFill="1" applyBorder="1" applyAlignment="1">
      <alignment horizontal="center"/>
    </xf>
    <xf numFmtId="0" fontId="18" fillId="4" borderId="16" xfId="0" applyFont="1" applyFill="1" applyBorder="1" applyAlignment="1">
      <alignment horizontal="center"/>
    </xf>
    <xf numFmtId="0" fontId="4" fillId="3" borderId="11" xfId="0" applyFont="1" applyFill="1" applyBorder="1" applyAlignment="1" applyProtection="1">
      <alignment horizontal="center" vertical="top" wrapText="1"/>
      <protection locked="0"/>
    </xf>
    <xf numFmtId="0" fontId="4" fillId="3" borderId="12" xfId="0" applyFont="1" applyFill="1" applyBorder="1" applyAlignment="1" applyProtection="1">
      <alignment horizontal="center" vertical="top" wrapText="1"/>
      <protection locked="0"/>
    </xf>
    <xf numFmtId="0" fontId="4" fillId="3" borderId="13" xfId="0" applyFont="1" applyFill="1" applyBorder="1" applyAlignment="1" applyProtection="1">
      <alignment horizontal="center" vertical="top" wrapText="1"/>
      <protection locked="0"/>
    </xf>
    <xf numFmtId="0" fontId="21" fillId="3" borderId="8" xfId="0" applyFont="1" applyFill="1" applyBorder="1" applyAlignment="1">
      <alignment horizontal="center" wrapText="1"/>
    </xf>
    <xf numFmtId="0" fontId="21" fillId="3" borderId="14" xfId="0" applyFont="1" applyFill="1" applyBorder="1" applyAlignment="1">
      <alignment horizontal="center" wrapText="1"/>
    </xf>
    <xf numFmtId="0" fontId="4" fillId="0" borderId="9"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2" fillId="2" borderId="8" xfId="0" applyFont="1" applyFill="1" applyBorder="1" applyAlignment="1">
      <alignment horizontal="center" vertical="center" wrapText="1"/>
    </xf>
    <xf numFmtId="0" fontId="0" fillId="0" borderId="14" xfId="0" applyBorder="1" applyAlignment="1"/>
    <xf numFmtId="0" fontId="6" fillId="0" borderId="9" xfId="4"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13" fillId="0" borderId="10" xfId="0" applyFont="1" applyBorder="1" applyAlignment="1" applyProtection="1">
      <alignment horizontal="center" wrapText="1"/>
      <protection locked="0"/>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164" fontId="12" fillId="2" borderId="8" xfId="1" applyNumberFormat="1" applyFont="1" applyFill="1" applyBorder="1" applyAlignment="1">
      <alignment horizontal="center" vertical="center" wrapText="1"/>
    </xf>
    <xf numFmtId="164" fontId="12" fillId="2" borderId="14" xfId="1" applyNumberFormat="1" applyFont="1" applyFill="1" applyBorder="1" applyAlignment="1">
      <alignment horizontal="center" vertical="center" wrapText="1"/>
    </xf>
    <xf numFmtId="0" fontId="0" fillId="0" borderId="0" xfId="0" applyAlignment="1">
      <alignment horizontal="left" wrapText="1"/>
    </xf>
  </cellXfs>
  <cellStyles count="5">
    <cellStyle name="Comma" xfId="1" builtinId="3"/>
    <cellStyle name="Currency" xfId="2" builtinId="4"/>
    <cellStyle name="Euro" xfId="3"/>
    <cellStyle name="Hyperlink" xfId="4"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66675</xdr:colOff>
      <xdr:row>15</xdr:row>
      <xdr:rowOff>114300</xdr:rowOff>
    </xdr:from>
    <xdr:to>
      <xdr:col>4</xdr:col>
      <xdr:colOff>0</xdr:colOff>
      <xdr:row>15</xdr:row>
      <xdr:rowOff>114300</xdr:rowOff>
    </xdr:to>
    <xdr:sp macro="" textlink="">
      <xdr:nvSpPr>
        <xdr:cNvPr id="3306" name="Line 1"/>
        <xdr:cNvSpPr>
          <a:spLocks noChangeShapeType="1"/>
        </xdr:cNvSpPr>
      </xdr:nvSpPr>
      <xdr:spPr bwMode="auto">
        <a:xfrm>
          <a:off x="4781550" y="40005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25</xdr:row>
      <xdr:rowOff>133350</xdr:rowOff>
    </xdr:from>
    <xdr:to>
      <xdr:col>4</xdr:col>
      <xdr:colOff>0</xdr:colOff>
      <xdr:row>25</xdr:row>
      <xdr:rowOff>133350</xdr:rowOff>
    </xdr:to>
    <xdr:sp macro="" textlink="">
      <xdr:nvSpPr>
        <xdr:cNvPr id="3307" name="Line 2"/>
        <xdr:cNvSpPr>
          <a:spLocks noChangeShapeType="1"/>
        </xdr:cNvSpPr>
      </xdr:nvSpPr>
      <xdr:spPr bwMode="auto">
        <a:xfrm>
          <a:off x="4772025" y="6048375"/>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15</xdr:row>
      <xdr:rowOff>133350</xdr:rowOff>
    </xdr:from>
    <xdr:to>
      <xdr:col>5</xdr:col>
      <xdr:colOff>38100</xdr:colOff>
      <xdr:row>20</xdr:row>
      <xdr:rowOff>0</xdr:rowOff>
    </xdr:to>
    <xdr:sp macro="" textlink="">
      <xdr:nvSpPr>
        <xdr:cNvPr id="3308" name="Line 3"/>
        <xdr:cNvSpPr>
          <a:spLocks noChangeShapeType="1"/>
        </xdr:cNvSpPr>
      </xdr:nvSpPr>
      <xdr:spPr bwMode="auto">
        <a:xfrm>
          <a:off x="5343525" y="4019550"/>
          <a:ext cx="6286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20</xdr:row>
      <xdr:rowOff>0</xdr:rowOff>
    </xdr:from>
    <xdr:to>
      <xdr:col>5</xdr:col>
      <xdr:colOff>0</xdr:colOff>
      <xdr:row>25</xdr:row>
      <xdr:rowOff>133350</xdr:rowOff>
    </xdr:to>
    <xdr:sp macro="" textlink="">
      <xdr:nvSpPr>
        <xdr:cNvPr id="3309" name="Line 4"/>
        <xdr:cNvSpPr>
          <a:spLocks noChangeShapeType="1"/>
        </xdr:cNvSpPr>
      </xdr:nvSpPr>
      <xdr:spPr bwMode="auto">
        <a:xfrm flipV="1">
          <a:off x="5343525" y="4933950"/>
          <a:ext cx="590550" cy="1114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37</xdr:row>
      <xdr:rowOff>142875</xdr:rowOff>
    </xdr:from>
    <xdr:to>
      <xdr:col>4</xdr:col>
      <xdr:colOff>0</xdr:colOff>
      <xdr:row>37</xdr:row>
      <xdr:rowOff>142875</xdr:rowOff>
    </xdr:to>
    <xdr:sp macro="" textlink="">
      <xdr:nvSpPr>
        <xdr:cNvPr id="3310" name="Line 6"/>
        <xdr:cNvSpPr>
          <a:spLocks noChangeShapeType="1"/>
        </xdr:cNvSpPr>
      </xdr:nvSpPr>
      <xdr:spPr bwMode="auto">
        <a:xfrm>
          <a:off x="4762500" y="86487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46</xdr:row>
      <xdr:rowOff>152400</xdr:rowOff>
    </xdr:from>
    <xdr:to>
      <xdr:col>4</xdr:col>
      <xdr:colOff>0</xdr:colOff>
      <xdr:row>46</xdr:row>
      <xdr:rowOff>152400</xdr:rowOff>
    </xdr:to>
    <xdr:sp macro="" textlink="">
      <xdr:nvSpPr>
        <xdr:cNvPr id="3311" name="Line 7"/>
        <xdr:cNvSpPr>
          <a:spLocks noChangeShapeType="1"/>
        </xdr:cNvSpPr>
      </xdr:nvSpPr>
      <xdr:spPr bwMode="auto">
        <a:xfrm>
          <a:off x="4819650" y="10525125"/>
          <a:ext cx="50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161925</xdr:rowOff>
    </xdr:from>
    <xdr:to>
      <xdr:col>5</xdr:col>
      <xdr:colOff>0</xdr:colOff>
      <xdr:row>42</xdr:row>
      <xdr:rowOff>28575</xdr:rowOff>
    </xdr:to>
    <xdr:sp macro="" textlink="">
      <xdr:nvSpPr>
        <xdr:cNvPr id="3312" name="Line 8"/>
        <xdr:cNvSpPr>
          <a:spLocks noChangeShapeType="1"/>
        </xdr:cNvSpPr>
      </xdr:nvSpPr>
      <xdr:spPr bwMode="auto">
        <a:xfrm>
          <a:off x="5324475" y="8667750"/>
          <a:ext cx="6096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0</xdr:rowOff>
    </xdr:from>
    <xdr:to>
      <xdr:col>4</xdr:col>
      <xdr:colOff>600075</xdr:colOff>
      <xdr:row>46</xdr:row>
      <xdr:rowOff>152400</xdr:rowOff>
    </xdr:to>
    <xdr:sp macro="" textlink="">
      <xdr:nvSpPr>
        <xdr:cNvPr id="3313" name="Line 9"/>
        <xdr:cNvSpPr>
          <a:spLocks noChangeShapeType="1"/>
        </xdr:cNvSpPr>
      </xdr:nvSpPr>
      <xdr:spPr bwMode="auto">
        <a:xfrm flipV="1">
          <a:off x="5324475" y="9572625"/>
          <a:ext cx="6000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19</xdr:row>
      <xdr:rowOff>114300</xdr:rowOff>
    </xdr:from>
    <xdr:to>
      <xdr:col>7</xdr:col>
      <xdr:colOff>0</xdr:colOff>
      <xdr:row>29</xdr:row>
      <xdr:rowOff>0</xdr:rowOff>
    </xdr:to>
    <xdr:sp macro="" textlink="">
      <xdr:nvSpPr>
        <xdr:cNvPr id="3314" name="Line 11"/>
        <xdr:cNvSpPr>
          <a:spLocks noChangeShapeType="1"/>
        </xdr:cNvSpPr>
      </xdr:nvSpPr>
      <xdr:spPr bwMode="auto">
        <a:xfrm>
          <a:off x="6600825" y="4819650"/>
          <a:ext cx="1219200" cy="2085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30</xdr:row>
      <xdr:rowOff>200025</xdr:rowOff>
    </xdr:from>
    <xdr:to>
      <xdr:col>6</xdr:col>
      <xdr:colOff>1228725</xdr:colOff>
      <xdr:row>41</xdr:row>
      <xdr:rowOff>171450</xdr:rowOff>
    </xdr:to>
    <xdr:sp macro="" textlink="">
      <xdr:nvSpPr>
        <xdr:cNvPr id="3315" name="Line 12"/>
        <xdr:cNvSpPr>
          <a:spLocks noChangeShapeType="1"/>
        </xdr:cNvSpPr>
      </xdr:nvSpPr>
      <xdr:spPr bwMode="auto">
        <a:xfrm flipV="1">
          <a:off x="6629400" y="7258050"/>
          <a:ext cx="1181100" cy="2295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1807845</xdr:colOff>
      <xdr:row>0</xdr:row>
      <xdr:rowOff>0</xdr:rowOff>
    </xdr:from>
    <xdr:to>
      <xdr:col>7</xdr:col>
      <xdr:colOff>57167</xdr:colOff>
      <xdr:row>0</xdr:row>
      <xdr:rowOff>0</xdr:rowOff>
    </xdr:to>
    <xdr:sp macro="" textlink="">
      <xdr:nvSpPr>
        <xdr:cNvPr id="3102" name="Text Box 30"/>
        <xdr:cNvSpPr txBox="1">
          <a:spLocks noChangeArrowheads="1"/>
        </xdr:cNvSpPr>
      </xdr:nvSpPr>
      <xdr:spPr bwMode="auto">
        <a:xfrm>
          <a:off x="1809750" y="76200"/>
          <a:ext cx="5276850" cy="1028700"/>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ld.axxispetro.com/download/wisconsin-cta.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workbookViewId="0">
      <selection activeCell="B59" sqref="B59:H59"/>
    </sheetView>
  </sheetViews>
  <sheetFormatPr defaultRowHeight="15" x14ac:dyDescent="0.2"/>
  <cols>
    <col min="1" max="1" width="8.42578125" style="1" customWidth="1"/>
    <col min="2" max="2" width="56.140625" style="6" bestFit="1" customWidth="1"/>
    <col min="3" max="3" width="13.7109375" style="6" customWidth="1"/>
    <col min="4" max="5" width="9.140625" style="1"/>
    <col min="6" max="6" width="9.7109375" style="1" bestFit="1" customWidth="1"/>
    <col min="7" max="7" width="18.5703125" style="1" customWidth="1"/>
    <col min="8" max="8" width="24.140625" style="1" customWidth="1"/>
    <col min="9" max="9" width="4.5703125" style="1" customWidth="1"/>
    <col min="10" max="16384" width="9.140625" style="1"/>
  </cols>
  <sheetData>
    <row r="1" spans="1:8" ht="35.25" customHeight="1" thickBot="1" x14ac:dyDescent="0.45">
      <c r="A1" s="22"/>
      <c r="B1" s="39" t="s">
        <v>41</v>
      </c>
      <c r="C1" s="39"/>
      <c r="D1" s="39"/>
      <c r="E1" s="39"/>
      <c r="F1" s="39"/>
      <c r="G1" s="39"/>
      <c r="H1" s="40"/>
    </row>
    <row r="2" spans="1:8" ht="27" customHeight="1" x14ac:dyDescent="0.2">
      <c r="A2" s="26"/>
      <c r="B2" s="49" t="s">
        <v>42</v>
      </c>
      <c r="C2" s="49"/>
      <c r="D2" s="49"/>
      <c r="E2" s="49"/>
      <c r="F2" s="49"/>
      <c r="G2" s="49"/>
      <c r="H2" s="50"/>
    </row>
    <row r="3" spans="1:8" ht="27" customHeight="1" x14ac:dyDescent="0.2">
      <c r="A3" s="26"/>
      <c r="B3" s="16"/>
      <c r="C3" s="16"/>
      <c r="D3" s="16"/>
      <c r="E3" s="16"/>
      <c r="F3" s="16"/>
      <c r="G3" s="16"/>
      <c r="H3" s="27"/>
    </row>
    <row r="4" spans="1:8" ht="21" customHeight="1" thickBot="1" x14ac:dyDescent="0.25">
      <c r="A4" s="26"/>
      <c r="B4" s="4"/>
      <c r="C4" s="5"/>
      <c r="H4" s="28"/>
    </row>
    <row r="5" spans="1:8" ht="21.75" customHeight="1" x14ac:dyDescent="0.25">
      <c r="A5" s="51" t="s">
        <v>22</v>
      </c>
      <c r="B5" s="52"/>
      <c r="C5" s="64" t="s">
        <v>28</v>
      </c>
      <c r="E5" s="41" t="s">
        <v>37</v>
      </c>
      <c r="F5" s="42"/>
      <c r="G5" s="43"/>
      <c r="H5" s="28"/>
    </row>
    <row r="6" spans="1:8" ht="30" customHeight="1" thickBot="1" x14ac:dyDescent="0.3">
      <c r="A6" s="57" t="s">
        <v>5</v>
      </c>
      <c r="B6" s="58"/>
      <c r="C6" s="65"/>
      <c r="E6" s="66" t="s">
        <v>9</v>
      </c>
      <c r="F6" s="67"/>
      <c r="G6" s="68"/>
      <c r="H6" s="28"/>
    </row>
    <row r="7" spans="1:8" ht="20.25" customHeight="1" thickBot="1" x14ac:dyDescent="0.25">
      <c r="A7" s="26"/>
      <c r="C7" s="38"/>
      <c r="E7" s="61" t="s">
        <v>24</v>
      </c>
      <c r="F7" s="62"/>
      <c r="G7" s="63"/>
      <c r="H7" s="28"/>
    </row>
    <row r="8" spans="1:8" ht="9.75" customHeight="1" thickBot="1" x14ac:dyDescent="0.25">
      <c r="A8" s="26"/>
      <c r="C8" s="5"/>
      <c r="H8" s="28"/>
    </row>
    <row r="9" spans="1:8" ht="17.25" customHeight="1" thickBot="1" x14ac:dyDescent="0.25">
      <c r="A9" s="23" t="s">
        <v>18</v>
      </c>
      <c r="B9" s="19" t="s">
        <v>44</v>
      </c>
      <c r="C9" s="18">
        <v>1.5529999999999999</v>
      </c>
      <c r="E9" s="46" t="s">
        <v>30</v>
      </c>
      <c r="F9" s="47"/>
      <c r="G9" s="48"/>
      <c r="H9" s="28"/>
    </row>
    <row r="10" spans="1:8" ht="18" x14ac:dyDescent="0.2">
      <c r="A10" s="26"/>
      <c r="B10" s="6" t="s">
        <v>6</v>
      </c>
      <c r="C10" s="8">
        <v>0.184</v>
      </c>
      <c r="E10" s="71" t="s">
        <v>43</v>
      </c>
      <c r="F10" s="72"/>
      <c r="G10" s="73"/>
      <c r="H10" s="28"/>
    </row>
    <row r="11" spans="1:8" ht="15.75" thickBot="1" x14ac:dyDescent="0.25">
      <c r="A11" s="26"/>
      <c r="B11" s="6" t="s">
        <v>0</v>
      </c>
      <c r="C11" s="8">
        <v>0.309</v>
      </c>
      <c r="E11" s="74"/>
      <c r="F11" s="75"/>
      <c r="G11" s="76"/>
      <c r="H11" s="28"/>
    </row>
    <row r="12" spans="1:8" x14ac:dyDescent="0.2">
      <c r="A12" s="26"/>
      <c r="B12" s="6" t="s">
        <v>1</v>
      </c>
      <c r="C12" s="8">
        <v>0.02</v>
      </c>
      <c r="H12" s="28"/>
    </row>
    <row r="13" spans="1:8" x14ac:dyDescent="0.2">
      <c r="A13" s="26"/>
      <c r="B13" s="9" t="s">
        <v>4</v>
      </c>
      <c r="C13" s="10">
        <v>2.5000000000000001E-2</v>
      </c>
      <c r="H13" s="28"/>
    </row>
    <row r="14" spans="1:8" x14ac:dyDescent="0.2">
      <c r="A14" s="26"/>
      <c r="B14" s="6" t="s">
        <v>46</v>
      </c>
      <c r="C14" s="8">
        <f>SUM(C9:C13)</f>
        <v>2.0909999999999997</v>
      </c>
      <c r="H14" s="28"/>
    </row>
    <row r="15" spans="1:8" ht="18" x14ac:dyDescent="0.2">
      <c r="A15" s="26"/>
      <c r="B15" s="6" t="s">
        <v>7</v>
      </c>
      <c r="C15" s="8">
        <f>C14*0.0918</f>
        <v>0.19195379999999998</v>
      </c>
      <c r="H15" s="28"/>
    </row>
    <row r="16" spans="1:8" s="2" customFormat="1" ht="16.5" thickBot="1" x14ac:dyDescent="0.3">
      <c r="A16" s="29"/>
      <c r="B16" s="11" t="s">
        <v>3</v>
      </c>
      <c r="C16" s="12">
        <f>C14+C15</f>
        <v>2.2829537999999996</v>
      </c>
      <c r="H16" s="30"/>
    </row>
    <row r="17" spans="1:9" ht="15.75" thickTop="1" x14ac:dyDescent="0.2">
      <c r="A17" s="26"/>
      <c r="C17" s="8"/>
      <c r="D17" s="14"/>
      <c r="F17" s="53" t="s">
        <v>15</v>
      </c>
      <c r="G17" s="54"/>
      <c r="H17" s="28"/>
    </row>
    <row r="18" spans="1:9" ht="14.25" customHeight="1" thickBot="1" x14ac:dyDescent="0.25">
      <c r="A18" s="26"/>
      <c r="C18" s="7"/>
      <c r="D18" s="14"/>
      <c r="F18" s="55" t="s">
        <v>12</v>
      </c>
      <c r="G18" s="56"/>
      <c r="H18" s="28"/>
    </row>
    <row r="19" spans="1:9" ht="18" thickBot="1" x14ac:dyDescent="0.3">
      <c r="A19" s="23" t="s">
        <v>19</v>
      </c>
      <c r="B19" s="19" t="s">
        <v>45</v>
      </c>
      <c r="C19" s="18">
        <v>1.5806</v>
      </c>
      <c r="D19" s="24"/>
      <c r="H19" s="28"/>
    </row>
    <row r="20" spans="1:9" ht="18" x14ac:dyDescent="0.2">
      <c r="A20" s="26"/>
      <c r="B20" s="6" t="s">
        <v>25</v>
      </c>
      <c r="C20" s="8">
        <v>0.184</v>
      </c>
      <c r="F20" s="15">
        <f>IF(AND(ISNUMBER(C9),ISNUMBER(C19)),MIN(C16,C26),IF(ISBLANK(C9),C26,C16))</f>
        <v>2.2829537999999996</v>
      </c>
      <c r="G20" s="17"/>
      <c r="H20" s="28"/>
    </row>
    <row r="21" spans="1:9" x14ac:dyDescent="0.2">
      <c r="A21" s="26"/>
      <c r="B21" s="6" t="s">
        <v>0</v>
      </c>
      <c r="C21" s="8">
        <v>0.309</v>
      </c>
      <c r="H21" s="28"/>
    </row>
    <row r="22" spans="1:9" ht="15.75" thickBot="1" x14ac:dyDescent="0.25">
      <c r="A22" s="26"/>
      <c r="B22" s="6" t="s">
        <v>1</v>
      </c>
      <c r="C22" s="8">
        <v>0.02</v>
      </c>
      <c r="H22" s="28"/>
    </row>
    <row r="23" spans="1:9" ht="15.75" x14ac:dyDescent="0.25">
      <c r="A23" s="26"/>
      <c r="B23" s="9" t="s">
        <v>4</v>
      </c>
      <c r="C23" s="10">
        <v>2.5000000000000001E-2</v>
      </c>
      <c r="H23" s="25" t="s">
        <v>16</v>
      </c>
      <c r="I23" s="21"/>
    </row>
    <row r="24" spans="1:9" ht="15.75" thickBot="1" x14ac:dyDescent="0.25">
      <c r="A24" s="26"/>
      <c r="B24" s="6" t="s">
        <v>46</v>
      </c>
      <c r="C24" s="8">
        <f>SUM(C19:C23)</f>
        <v>2.1185999999999998</v>
      </c>
      <c r="H24" s="37" t="s">
        <v>17</v>
      </c>
    </row>
    <row r="25" spans="1:9" ht="15" customHeight="1" x14ac:dyDescent="0.2">
      <c r="A25" s="26"/>
      <c r="B25" s="6" t="s">
        <v>7</v>
      </c>
      <c r="C25" s="8">
        <f>C24*0.0918</f>
        <v>0.19448747999999999</v>
      </c>
      <c r="H25" s="31"/>
    </row>
    <row r="26" spans="1:9" ht="16.5" thickBot="1" x14ac:dyDescent="0.3">
      <c r="A26" s="26"/>
      <c r="B26" s="11" t="s">
        <v>3</v>
      </c>
      <c r="C26" s="12">
        <f>+C25+C24</f>
        <v>2.3130874799999996</v>
      </c>
      <c r="H26" s="31"/>
    </row>
    <row r="27" spans="1:9" ht="9.75" customHeight="1" thickTop="1" thickBot="1" x14ac:dyDescent="0.25">
      <c r="A27" s="26"/>
      <c r="H27" s="31"/>
    </row>
    <row r="28" spans="1:9" ht="19.5" customHeight="1" x14ac:dyDescent="0.25">
      <c r="A28" s="59" t="s">
        <v>23</v>
      </c>
      <c r="B28" s="60"/>
      <c r="C28" s="5"/>
      <c r="H28" s="69" t="s">
        <v>11</v>
      </c>
    </row>
    <row r="29" spans="1:9" ht="32.25" customHeight="1" thickBot="1" x14ac:dyDescent="0.3">
      <c r="A29" s="57" t="s">
        <v>10</v>
      </c>
      <c r="B29" s="58"/>
      <c r="C29" s="5"/>
      <c r="D29" s="36"/>
      <c r="H29" s="70"/>
    </row>
    <row r="30" spans="1:9" ht="12" customHeight="1" thickBot="1" x14ac:dyDescent="0.3">
      <c r="A30" s="26"/>
      <c r="B30" s="13"/>
      <c r="C30" s="5"/>
      <c r="D30" s="36"/>
      <c r="H30" s="77">
        <f>MAX(F20,F42)</f>
        <v>2.2829537999999996</v>
      </c>
    </row>
    <row r="31" spans="1:9" ht="19.5" thickBot="1" x14ac:dyDescent="0.3">
      <c r="A31" s="23" t="s">
        <v>20</v>
      </c>
      <c r="B31" s="19" t="s">
        <v>35</v>
      </c>
      <c r="C31" s="18">
        <v>1.53</v>
      </c>
      <c r="D31" s="24"/>
      <c r="H31" s="78"/>
    </row>
    <row r="32" spans="1:9" ht="15.75" customHeight="1" x14ac:dyDescent="0.2">
      <c r="A32" s="26"/>
      <c r="B32" s="6" t="s">
        <v>26</v>
      </c>
      <c r="C32" s="8">
        <v>0.184</v>
      </c>
      <c r="H32" s="28"/>
    </row>
    <row r="33" spans="1:8" x14ac:dyDescent="0.2">
      <c r="A33" s="26"/>
      <c r="B33" s="6" t="s">
        <v>0</v>
      </c>
      <c r="C33" s="8">
        <v>0.309</v>
      </c>
      <c r="H33" s="28"/>
    </row>
    <row r="34" spans="1:8" x14ac:dyDescent="0.2">
      <c r="A34" s="26"/>
      <c r="B34" s="6" t="s">
        <v>1</v>
      </c>
      <c r="C34" s="8">
        <v>0.02</v>
      </c>
      <c r="H34" s="28"/>
    </row>
    <row r="35" spans="1:8" x14ac:dyDescent="0.2">
      <c r="A35" s="26"/>
      <c r="B35" s="9" t="s">
        <v>4</v>
      </c>
      <c r="C35" s="10">
        <v>2.5000000000000001E-2</v>
      </c>
      <c r="H35" s="28"/>
    </row>
    <row r="36" spans="1:8" x14ac:dyDescent="0.2">
      <c r="A36" s="26"/>
      <c r="B36" s="6" t="s">
        <v>2</v>
      </c>
      <c r="C36" s="8">
        <f>SUM(C31:C35)</f>
        <v>2.0680000000000001</v>
      </c>
      <c r="H36" s="28"/>
    </row>
    <row r="37" spans="1:8" ht="18.75" thickBot="1" x14ac:dyDescent="0.25">
      <c r="A37" s="26"/>
      <c r="B37" s="6" t="s">
        <v>8</v>
      </c>
      <c r="C37" s="8">
        <f>C36*0.06</f>
        <v>0.12408</v>
      </c>
      <c r="H37" s="28"/>
    </row>
    <row r="38" spans="1:8" ht="16.5" thickBot="1" x14ac:dyDescent="0.3">
      <c r="A38" s="26"/>
      <c r="B38" s="11" t="s">
        <v>3</v>
      </c>
      <c r="C38" s="12">
        <f>C36+C37</f>
        <v>2.1920800000000003</v>
      </c>
      <c r="F38" s="53" t="s">
        <v>14</v>
      </c>
      <c r="G38" s="54"/>
      <c r="H38" s="28"/>
    </row>
    <row r="39" spans="1:8" ht="16.5" thickTop="1" thickBot="1" x14ac:dyDescent="0.25">
      <c r="A39" s="26"/>
      <c r="C39" s="8"/>
      <c r="D39" s="14"/>
      <c r="F39" s="55" t="s">
        <v>13</v>
      </c>
      <c r="G39" s="56"/>
      <c r="H39" s="28"/>
    </row>
    <row r="40" spans="1:8" ht="18" thickBot="1" x14ac:dyDescent="0.3">
      <c r="A40" s="23" t="s">
        <v>21</v>
      </c>
      <c r="B40" s="19" t="s">
        <v>36</v>
      </c>
      <c r="C40" s="20">
        <v>1.53</v>
      </c>
      <c r="D40" s="24"/>
      <c r="H40" s="28"/>
    </row>
    <row r="41" spans="1:8" ht="18" x14ac:dyDescent="0.2">
      <c r="A41" s="26"/>
      <c r="B41" s="6" t="s">
        <v>26</v>
      </c>
      <c r="C41" s="8">
        <v>0.184</v>
      </c>
      <c r="H41" s="28"/>
    </row>
    <row r="42" spans="1:8" x14ac:dyDescent="0.2">
      <c r="A42" s="26"/>
      <c r="B42" s="6" t="s">
        <v>0</v>
      </c>
      <c r="C42" s="8">
        <v>0.309</v>
      </c>
      <c r="D42" s="3"/>
      <c r="F42" s="15">
        <f>IF(AND(ISNUMBER(C31),ISNUMBER(C40)),MIN(C38,C47),IF(ISBLANK(C31),C47,C38))</f>
        <v>2.1920800000000003</v>
      </c>
      <c r="G42" s="17"/>
      <c r="H42" s="28"/>
    </row>
    <row r="43" spans="1:8" x14ac:dyDescent="0.2">
      <c r="A43" s="26"/>
      <c r="B43" s="6" t="s">
        <v>1</v>
      </c>
      <c r="C43" s="8">
        <v>0.02</v>
      </c>
      <c r="H43" s="28"/>
    </row>
    <row r="44" spans="1:8" x14ac:dyDescent="0.2">
      <c r="A44" s="26"/>
      <c r="B44" s="9" t="s">
        <v>4</v>
      </c>
      <c r="C44" s="10">
        <v>2.5000000000000001E-2</v>
      </c>
      <c r="H44" s="28"/>
    </row>
    <row r="45" spans="1:8" x14ac:dyDescent="0.2">
      <c r="A45" s="26"/>
      <c r="B45" s="6" t="s">
        <v>2</v>
      </c>
      <c r="C45" s="8">
        <f>SUM(C40:C44)</f>
        <v>2.0680000000000001</v>
      </c>
      <c r="H45" s="28"/>
    </row>
    <row r="46" spans="1:8" ht="18" x14ac:dyDescent="0.2">
      <c r="A46" s="26"/>
      <c r="B46" s="6" t="s">
        <v>8</v>
      </c>
      <c r="C46" s="8">
        <f>C45*0.06</f>
        <v>0.12408</v>
      </c>
      <c r="H46" s="28"/>
    </row>
    <row r="47" spans="1:8" ht="16.5" thickBot="1" x14ac:dyDescent="0.3">
      <c r="A47" s="26"/>
      <c r="B47" s="11" t="s">
        <v>3</v>
      </c>
      <c r="C47" s="12">
        <f>IF(C40=0,"N/A",C45+C46)</f>
        <v>2.1920800000000003</v>
      </c>
      <c r="H47" s="28"/>
    </row>
    <row r="48" spans="1:8" ht="15.75" customHeight="1" thickTop="1" thickBot="1" x14ac:dyDescent="0.25">
      <c r="A48" s="32"/>
      <c r="B48" s="33"/>
      <c r="C48" s="33"/>
      <c r="D48" s="34"/>
      <c r="E48" s="34"/>
      <c r="F48" s="34"/>
      <c r="G48" s="34"/>
      <c r="H48" s="35"/>
    </row>
    <row r="50" spans="2:8" ht="31.5" customHeight="1" x14ac:dyDescent="0.2">
      <c r="B50" s="44" t="s">
        <v>33</v>
      </c>
      <c r="C50" s="45"/>
      <c r="D50" s="45"/>
      <c r="E50" s="45"/>
      <c r="F50" s="45"/>
      <c r="G50" s="45"/>
      <c r="H50" s="45"/>
    </row>
    <row r="51" spans="2:8" ht="40.5" customHeight="1" x14ac:dyDescent="0.2">
      <c r="B51" s="44" t="s">
        <v>47</v>
      </c>
      <c r="C51" s="45"/>
      <c r="D51" s="45"/>
      <c r="E51" s="45"/>
      <c r="F51" s="45"/>
      <c r="G51" s="45"/>
      <c r="H51" s="45"/>
    </row>
    <row r="52" spans="2:8" ht="27.75" customHeight="1" x14ac:dyDescent="0.2">
      <c r="B52" s="44" t="s">
        <v>38</v>
      </c>
      <c r="C52" s="45"/>
      <c r="D52" s="45"/>
      <c r="E52" s="45"/>
      <c r="F52" s="45"/>
      <c r="G52" s="45"/>
      <c r="H52" s="45"/>
    </row>
    <row r="53" spans="2:8" ht="15" customHeight="1" x14ac:dyDescent="0.2">
      <c r="B53" s="44" t="s">
        <v>39</v>
      </c>
      <c r="C53" s="45"/>
      <c r="D53" s="45"/>
      <c r="E53" s="45"/>
      <c r="F53" s="45"/>
      <c r="G53" s="45"/>
      <c r="H53" s="45"/>
    </row>
    <row r="54" spans="2:8" ht="14.25" customHeight="1" x14ac:dyDescent="0.2">
      <c r="B54" s="44" t="s">
        <v>27</v>
      </c>
      <c r="C54" s="45"/>
      <c r="D54" s="45"/>
      <c r="E54" s="45"/>
      <c r="F54" s="45"/>
      <c r="G54" s="45"/>
      <c r="H54" s="45"/>
    </row>
    <row r="55" spans="2:8" ht="27" customHeight="1" x14ac:dyDescent="0.2">
      <c r="B55" s="44" t="s">
        <v>34</v>
      </c>
      <c r="C55" s="45"/>
      <c r="D55" s="45"/>
      <c r="E55" s="45"/>
      <c r="F55" s="45"/>
      <c r="G55" s="45"/>
      <c r="H55" s="45"/>
    </row>
    <row r="56" spans="2:8" ht="14.25" customHeight="1" x14ac:dyDescent="0.2">
      <c r="B56" s="44" t="s">
        <v>29</v>
      </c>
      <c r="C56" s="79"/>
      <c r="D56" s="79"/>
      <c r="E56" s="79"/>
      <c r="F56" s="79"/>
      <c r="G56" s="79"/>
      <c r="H56" s="79"/>
    </row>
    <row r="57" spans="2:8" ht="50.25" customHeight="1" x14ac:dyDescent="0.2">
      <c r="B57" s="44" t="s">
        <v>32</v>
      </c>
      <c r="C57" s="45"/>
      <c r="D57" s="45"/>
      <c r="E57" s="45"/>
      <c r="F57" s="45"/>
      <c r="G57" s="45"/>
      <c r="H57" s="45"/>
    </row>
    <row r="58" spans="2:8" ht="16.5" customHeight="1" x14ac:dyDescent="0.2">
      <c r="B58" s="44" t="s">
        <v>31</v>
      </c>
      <c r="C58" s="45"/>
      <c r="D58" s="45"/>
      <c r="E58" s="45"/>
      <c r="F58" s="45"/>
      <c r="G58" s="45"/>
      <c r="H58" s="45"/>
    </row>
    <row r="59" spans="2:8" ht="44.25" customHeight="1" x14ac:dyDescent="0.2">
      <c r="B59" s="44" t="s">
        <v>40</v>
      </c>
      <c r="C59" s="45"/>
      <c r="D59" s="45"/>
      <c r="E59" s="45"/>
      <c r="F59" s="45"/>
      <c r="G59" s="45"/>
      <c r="H59" s="45"/>
    </row>
    <row r="60" spans="2:8" ht="26.25" customHeight="1" x14ac:dyDescent="0.2"/>
    <row r="61" spans="2:8" ht="15" customHeight="1" x14ac:dyDescent="0.2"/>
    <row r="62" spans="2:8" ht="51.75" customHeight="1" x14ac:dyDescent="0.2"/>
    <row r="63" spans="2:8" ht="24" customHeight="1" x14ac:dyDescent="0.2"/>
    <row r="64" spans="2:8" ht="51.75" customHeight="1" x14ac:dyDescent="0.2"/>
    <row r="65" ht="52.5" customHeight="1" x14ac:dyDescent="0.2"/>
    <row r="66" ht="38.25" customHeight="1" x14ac:dyDescent="0.2"/>
    <row r="67" ht="53.25" customHeight="1" x14ac:dyDescent="0.2"/>
    <row r="68" ht="26.25" customHeight="1" x14ac:dyDescent="0.2"/>
    <row r="69" ht="54.75" customHeight="1" x14ac:dyDescent="0.2"/>
  </sheetData>
  <sheetProtection selectLockedCells="1"/>
  <mergeCells count="28">
    <mergeCell ref="B55:H55"/>
    <mergeCell ref="B59:H59"/>
    <mergeCell ref="B53:H53"/>
    <mergeCell ref="B54:H54"/>
    <mergeCell ref="B57:H57"/>
    <mergeCell ref="B58:H58"/>
    <mergeCell ref="B56:H56"/>
    <mergeCell ref="B50:H50"/>
    <mergeCell ref="E10:G11"/>
    <mergeCell ref="H30:H31"/>
    <mergeCell ref="F38:G38"/>
    <mergeCell ref="F39:G39"/>
    <mergeCell ref="B1:H1"/>
    <mergeCell ref="E5:G5"/>
    <mergeCell ref="B51:H51"/>
    <mergeCell ref="B52:H52"/>
    <mergeCell ref="E9:G9"/>
    <mergeCell ref="B2:H2"/>
    <mergeCell ref="A5:B5"/>
    <mergeCell ref="F17:G17"/>
    <mergeCell ref="F18:G18"/>
    <mergeCell ref="A29:B29"/>
    <mergeCell ref="A28:B28"/>
    <mergeCell ref="E7:G7"/>
    <mergeCell ref="C5:C6"/>
    <mergeCell ref="A6:B6"/>
    <mergeCell ref="E6:G6"/>
    <mergeCell ref="H28:H29"/>
  </mergeCells>
  <phoneticPr fontId="0" type="noConversion"/>
  <hyperlinks>
    <hyperlink ref="E10" r:id="rId1"/>
  </hyperlinks>
  <pageMargins left="0.5" right="0.25" top="0.25" bottom="0.5" header="0.5" footer="0.5"/>
  <pageSetup scale="61" orientation="portrait" r:id="rId2"/>
  <headerFooter alignWithMargins="0">
    <oddFooter xml:space="preserve">&amp;L
&amp;C           </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4</_x002e_division>
    <_x002e_globalNavigation xmlns="fb82bcdf-ea63-4554-99e3-e15ccd87b479">4</_x002e_globalNavigation>
    <_x002e_program xmlns="fb82bcdf-ea63-4554-99e3-e15ccd87b479">Business Trade Practices</_x002e_program>
    <_x002e_year xmlns="fb82bcdf-ea63-4554-99e3-e15ccd87b479">2017</_x002e_year>
    <PublishingExpirationDate xmlns="http://schemas.microsoft.com/sharepoint/v3" xsi:nil="true"/>
    <PublishingStartDate xmlns="http://schemas.microsoft.com/sharepoint/v3" xsi:nil="true"/>
    <bureau xmlns="fb82bcdf-ea63-4554-99e3-e15ccd87b479">Business Trade Practices</bureau>
    <_x002e_purpose xmlns="fb82bcdf-ea63-4554-99e3-e15ccd87b479">15</_x002e_purpose>
  </documentManagement>
</p:properties>
</file>

<file path=customXml/itemProps1.xml><?xml version="1.0" encoding="utf-8"?>
<ds:datastoreItem xmlns:ds="http://schemas.openxmlformats.org/officeDocument/2006/customXml" ds:itemID="{7A11E22E-CF30-4399-B071-C24B9AB37FCC}">
  <ds:schemaRefs>
    <ds:schemaRef ds:uri="http://schemas.microsoft.com/sharepoint/events"/>
  </ds:schemaRefs>
</ds:datastoreItem>
</file>

<file path=customXml/itemProps2.xml><?xml version="1.0" encoding="utf-8"?>
<ds:datastoreItem xmlns:ds="http://schemas.openxmlformats.org/officeDocument/2006/customXml" ds:itemID="{E52EB975-8D52-44AC-AFC1-AAE7F01B3734}">
  <ds:schemaRefs>
    <ds:schemaRef ds:uri="http://schemas.microsoft.com/sharepoint/v3/contenttype/forms"/>
  </ds:schemaRefs>
</ds:datastoreItem>
</file>

<file path=customXml/itemProps3.xml><?xml version="1.0" encoding="utf-8"?>
<ds:datastoreItem xmlns:ds="http://schemas.openxmlformats.org/officeDocument/2006/customXml" ds:itemID="{518D8FD3-510E-4B7A-B161-F65AFD8C7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f2cb44-b37d-4693-a5c3-140ab663d372"/>
    <ds:schemaRef ds:uri="fb82bcdf-ea63-4554-99e3-e15ccd87b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435969-A36C-4740-B81E-507BECC2D087}">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10f2cb44-b37d-4693-a5c3-140ab663d372"/>
    <ds:schemaRef ds:uri="fb82bcdf-ea63-4554-99e3-e15ccd87b4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Min. Markup Worksheet</vt:lpstr>
    </vt:vector>
  </TitlesOfParts>
  <Company>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LEROYKJ</dc:creator>
  <cp:lastModifiedBy>LeRoy, Kevin J</cp:lastModifiedBy>
  <cp:lastPrinted>2010-09-20T20:17:25Z</cp:lastPrinted>
  <dcterms:created xsi:type="dcterms:W3CDTF">2000-06-07T14:34:50Z</dcterms:created>
  <dcterms:modified xsi:type="dcterms:W3CDTF">2021-12-20T16:56:37Z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